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70" windowHeight="10350"/>
  </bookViews>
  <sheets>
    <sheet name="1 квартал" sheetId="1" r:id="rId1"/>
  </sheets>
  <definedNames>
    <definedName name="_xlnm._FilterDatabase" localSheetId="0" hidden="1">'1 квартал'!$A$6:$H$13</definedName>
    <definedName name="Z_2505F84B_EDD5_43D7_8CE7_AFF925DFBFF7_.wvu.Cols" localSheetId="0" hidden="1">'1 квартал'!$A:$A</definedName>
    <definedName name="Z_2505F84B_EDD5_43D7_8CE7_AFF925DFBFF7_.wvu.PrintArea" localSheetId="0" hidden="1">'1 квартал'!$B$2:$H$13</definedName>
    <definedName name="Z_2505F84B_EDD5_43D7_8CE7_AFF925DFBFF7_.wvu.PrintTitles" localSheetId="0" hidden="1">'1 квартал'!$B:$B,'1 квартал'!$4:$6</definedName>
    <definedName name="Z_2505F84B_EDD5_43D7_8CE7_AFF925DFBFF7_.wvu.Rows" localSheetId="0" hidden="1">'1 квартал'!#REF!,'1 квартал'!$6:$6,'1 квартал'!#REF!,'1 квартал'!#REF!,'1 квартал'!#REF!,'1 квартал'!#REF!</definedName>
    <definedName name="Z_9D015A7B_71BF_4A38_92C8_CCD8973F5CA0_.wvu.Cols" localSheetId="0" hidden="1">'1 квартал'!$A:$A,'1 квартал'!$C:$C</definedName>
    <definedName name="Z_9D015A7B_71BF_4A38_92C8_CCD8973F5CA0_.wvu.FilterData" localSheetId="0" hidden="1">'1 квартал'!$A$6:$H$13</definedName>
    <definedName name="Z_9D015A7B_71BF_4A38_92C8_CCD8973F5CA0_.wvu.PrintArea" localSheetId="0" hidden="1">'1 квартал'!#REF!</definedName>
    <definedName name="Z_9D015A7B_71BF_4A38_92C8_CCD8973F5CA0_.wvu.PrintTitles" localSheetId="0" hidden="1">'1 квартал'!$B:$B,'1 квартал'!$4:$6</definedName>
    <definedName name="Z_9D015A7B_71BF_4A38_92C8_CCD8973F5CA0_.wvu.Rows" localSheetId="0" hidden="1">'1 квартал'!#REF!</definedName>
    <definedName name="_xlnm.Print_Titles" localSheetId="0">'1 квартал'!$A:$C,'1 квартал'!$4:$5</definedName>
  </definedNames>
  <calcPr calcId="125725" iterate="1"/>
</workbook>
</file>

<file path=xl/calcChain.xml><?xml version="1.0" encoding="utf-8"?>
<calcChain xmlns="http://schemas.openxmlformats.org/spreadsheetml/2006/main">
  <c r="F31" i="1"/>
  <c r="G30"/>
  <c r="G29"/>
  <c r="G28"/>
  <c r="G27"/>
  <c r="G26"/>
  <c r="G22"/>
  <c r="G23"/>
  <c r="G24"/>
  <c r="G25"/>
  <c r="H17"/>
  <c r="H18"/>
  <c r="H20"/>
  <c r="H15"/>
  <c r="H16"/>
  <c r="E8"/>
  <c r="E31"/>
  <c r="G19"/>
  <c r="D15"/>
  <c r="D31" s="1"/>
  <c r="G10"/>
  <c r="G11"/>
  <c r="G12"/>
  <c r="G14"/>
  <c r="F8"/>
  <c r="H9"/>
  <c r="G16"/>
  <c r="G17"/>
  <c r="G18"/>
  <c r="G20"/>
  <c r="D8" l="1"/>
  <c r="H31"/>
  <c r="G31"/>
  <c r="H8"/>
  <c r="G8"/>
</calcChain>
</file>

<file path=xl/sharedStrings.xml><?xml version="1.0" encoding="utf-8"?>
<sst xmlns="http://schemas.openxmlformats.org/spreadsheetml/2006/main" count="48" uniqueCount="46">
  <si>
    <t>(тыс. рублей)</t>
  </si>
  <si>
    <t>№</t>
  </si>
  <si>
    <t>Наименование</t>
  </si>
  <si>
    <t>КЦСР</t>
  </si>
  <si>
    <t xml:space="preserve"> </t>
  </si>
  <si>
    <t>ВСЕГО</t>
  </si>
  <si>
    <t>Муниципальные программы</t>
  </si>
  <si>
    <t>Бюджетные ассигнования на год</t>
  </si>
  <si>
    <t>% исполнение к годовым назначениям</t>
  </si>
  <si>
    <t>МП" Благоустройство муниципального образования "</t>
  </si>
  <si>
    <t>МП "Управление земельно-имущественными ресурсами муниципального образования"</t>
  </si>
  <si>
    <t>2021 год</t>
  </si>
  <si>
    <t>1И00000000</t>
  </si>
  <si>
    <t>МП " Благоустройство общественной территории, прилегающей к ДК с. Усть-Щербедино Романовского муниицпального района Саратовской области"</t>
  </si>
  <si>
    <t>МП "Развитие местного самоуправления "</t>
  </si>
  <si>
    <t>МП "Развитие архивного дела в муниципальном образовании"</t>
  </si>
  <si>
    <t>МП "Создание условий для развития малого и среднего предпринимательства в муниципальном образовании"</t>
  </si>
  <si>
    <t>МП "Организация и осуществление мероприятий по работе с детьми и молодежью  в муниципальном образовании»</t>
  </si>
  <si>
    <t>МП "Обеспечение населения муниципального образования питьевой водой "</t>
  </si>
  <si>
    <t>МП "Обеспечение первичных мер пожарной безопасности  муниципального образования"</t>
  </si>
  <si>
    <t>МП «Проведение культурно-массовых мероприятий в муниципальном образовании»</t>
  </si>
  <si>
    <t>Основное мероприятие «Работы по благоустройству»</t>
  </si>
  <si>
    <t>Основное мероприятие «Уличное освещение»</t>
  </si>
  <si>
    <t xml:space="preserve">Информация 
об исполнении по расходам на реализацию муниципальных программ Усть-Щербединского муниципального образования Романовского муниципального района Саратовской области
за I полугодие 2022 года                                         
</t>
  </si>
  <si>
    <t>Исполнение за январь-июнь 2021года</t>
  </si>
  <si>
    <t>2022 год</t>
  </si>
  <si>
    <t>Исполнение за январь-июнь 2022 года</t>
  </si>
  <si>
    <t>Темп роста 2022 к 2021 году, %</t>
  </si>
  <si>
    <t>Мероприятия по  содержанию  имущества, находящегося в муниципальной собственности</t>
  </si>
  <si>
    <t>1Д00140200</t>
  </si>
  <si>
    <t>Капитальный ремонт, ремонт и содержание автомобильных дорог</t>
  </si>
  <si>
    <t>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</si>
  <si>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1Д001D7610</t>
  </si>
  <si>
    <t>1Д00240200</t>
  </si>
  <si>
    <t>1Д00340200</t>
  </si>
  <si>
    <t>Реализация инициативных проектов за счет средств местного бюджета, за исключением инициативных платежей («Приобретение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</si>
  <si>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 в части инициативных платежей граждан («Приобретение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</si>
  <si>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 в части инициативных платежей индивидуальных предпринимателей и юридических лиц («Приобретение и установка оборудования для детской игровой и спортивной площадок в с. Малое Щербедино»)</t>
  </si>
  <si>
    <t>2П00072103</t>
  </si>
  <si>
    <t>Реализация инициативных проектов за счет субсидий из областного бюджета (проект 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</si>
  <si>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бюджета, за исключением инициативных платежей (проект «Приобретение и установка оборудования для детской игровой и спортивной площадок в с. Малое Щербедино»), привлеченных дополнительно в рамках софинансирования инициативного проекта</t>
  </si>
  <si>
    <t>2П000S211В</t>
  </si>
  <si>
    <t>,</t>
  </si>
  <si>
    <t>2П000S2123</t>
  </si>
  <si>
    <t>2П000S2133</t>
  </si>
  <si>
    <t>2П000S2113</t>
  </si>
</sst>
</file>

<file path=xl/styles.xml><?xml version="1.0" encoding="utf-8"?>
<styleSheet xmlns="http://schemas.openxmlformats.org/spreadsheetml/2006/main">
  <numFmts count="4">
    <numFmt numFmtId="164" formatCode="#,##0.0_ ;[Red]\-#,##0.0\ "/>
    <numFmt numFmtId="165" formatCode="0000000"/>
    <numFmt numFmtId="166" formatCode="#,##0.0"/>
    <numFmt numFmtId="167" formatCode="000000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sz val="20"/>
      <name val="Times New Roman"/>
      <family val="1"/>
      <charset val="204"/>
    </font>
    <font>
      <sz val="10"/>
      <color indexed="9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</cellStyleXfs>
  <cellXfs count="37">
    <xf numFmtId="0" fontId="0" fillId="0" borderId="0" xfId="0"/>
    <xf numFmtId="0" fontId="2" fillId="0" borderId="0" xfId="5" applyFont="1" applyFill="1" applyAlignment="1">
      <alignment horizontal="center" vertical="center"/>
    </xf>
    <xf numFmtId="0" fontId="2" fillId="0" borderId="0" xfId="5" applyFont="1" applyFill="1"/>
    <xf numFmtId="0" fontId="2" fillId="0" borderId="0" xfId="5" applyFont="1" applyFill="1" applyBorder="1"/>
    <xf numFmtId="0" fontId="3" fillId="0" borderId="0" xfId="5" applyFont="1" applyFill="1"/>
    <xf numFmtId="0" fontId="5" fillId="0" borderId="0" xfId="5" applyFont="1" applyFill="1"/>
    <xf numFmtId="0" fontId="6" fillId="0" borderId="0" xfId="5" applyFont="1" applyFill="1" applyAlignment="1">
      <alignment horizontal="left"/>
    </xf>
    <xf numFmtId="164" fontId="7" fillId="0" borderId="0" xfId="5" applyNumberFormat="1" applyFont="1" applyFill="1" applyBorder="1" applyAlignment="1"/>
    <xf numFmtId="0" fontId="3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165" fontId="8" fillId="0" borderId="1" xfId="5" applyNumberFormat="1" applyFont="1" applyFill="1" applyBorder="1" applyAlignment="1" applyProtection="1">
      <alignment wrapText="1"/>
      <protection hidden="1"/>
    </xf>
    <xf numFmtId="165" fontId="8" fillId="0" borderId="1" xfId="5" applyNumberFormat="1" applyFont="1" applyFill="1" applyBorder="1" applyAlignment="1" applyProtection="1">
      <alignment horizontal="center"/>
      <protection hidden="1"/>
    </xf>
    <xf numFmtId="164" fontId="8" fillId="0" borderId="1" xfId="5" applyNumberFormat="1" applyFont="1" applyFill="1" applyBorder="1" applyAlignment="1"/>
    <xf numFmtId="165" fontId="7" fillId="0" borderId="1" xfId="5" applyNumberFormat="1" applyFont="1" applyFill="1" applyBorder="1" applyAlignment="1" applyProtection="1">
      <alignment horizontal="center"/>
      <protection hidden="1"/>
    </xf>
    <xf numFmtId="164" fontId="7" fillId="0" borderId="1" xfId="5" applyNumberFormat="1" applyFont="1" applyFill="1" applyBorder="1" applyAlignment="1"/>
    <xf numFmtId="166" fontId="8" fillId="0" borderId="1" xfId="5" applyNumberFormat="1" applyFont="1" applyFill="1" applyBorder="1"/>
    <xf numFmtId="0" fontId="3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0" fontId="8" fillId="0" borderId="2" xfId="5" applyNumberFormat="1" applyFont="1" applyFill="1" applyBorder="1" applyAlignment="1" applyProtection="1">
      <alignment horizontal="center" vertical="center"/>
      <protection hidden="1"/>
    </xf>
    <xf numFmtId="165" fontId="10" fillId="0" borderId="1" xfId="5" applyNumberFormat="1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/>
    </xf>
    <xf numFmtId="0" fontId="8" fillId="0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7" fontId="10" fillId="0" borderId="0" xfId="6" applyNumberFormat="1" applyFont="1" applyFill="1" applyBorder="1" applyAlignment="1" applyProtection="1">
      <alignment horizontal="center"/>
      <protection hidden="1"/>
    </xf>
    <xf numFmtId="0" fontId="4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6"/>
    <cellStyle name="Обычный_tmp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Zeros="0" tabSelected="1" view="pageBreakPreview" zoomScale="70" zoomScaleNormal="70" zoomScaleSheetLayoutView="70" zoomScalePageLayoutView="55" workbookViewId="0">
      <pane xSplit="3" ySplit="6" topLeftCell="D7" activePane="bottomRight" state="frozenSplit"/>
      <selection activeCell="B1" sqref="B1"/>
      <selection pane="topRight" activeCell="D1" sqref="D1"/>
      <selection pane="bottomLeft" activeCell="B8" sqref="B8"/>
      <selection pane="bottomRight" activeCell="H8" sqref="H8"/>
    </sheetView>
  </sheetViews>
  <sheetFormatPr defaultRowHeight="15.75"/>
  <cols>
    <col min="1" max="1" width="4.7109375" style="18" customWidth="1"/>
    <col min="2" max="2" width="152.85546875" style="2" customWidth="1"/>
    <col min="3" max="4" width="16.140625" style="4" customWidth="1"/>
    <col min="5" max="5" width="20" style="4" customWidth="1"/>
    <col min="6" max="7" width="16.85546875" style="4" customWidth="1"/>
    <col min="8" max="8" width="15" style="4" customWidth="1"/>
    <col min="9" max="16384" width="9.140625" style="4"/>
  </cols>
  <sheetData>
    <row r="1" spans="1:8" ht="29.25" customHeight="1">
      <c r="A1" s="1"/>
      <c r="C1" s="3"/>
      <c r="D1" s="3"/>
      <c r="E1" s="3"/>
      <c r="F1" s="3"/>
      <c r="G1" s="3"/>
      <c r="H1" s="3"/>
    </row>
    <row r="2" spans="1:8" s="5" customFormat="1" ht="111.75" customHeight="1">
      <c r="A2" s="31" t="s">
        <v>23</v>
      </c>
      <c r="B2" s="31"/>
      <c r="C2" s="31"/>
      <c r="D2" s="31"/>
      <c r="E2" s="31"/>
      <c r="F2" s="31"/>
      <c r="G2" s="31"/>
      <c r="H2" s="31"/>
    </row>
    <row r="3" spans="1:8" ht="21.75" customHeight="1">
      <c r="A3" s="1"/>
      <c r="B3" s="6"/>
      <c r="C3" s="3"/>
      <c r="D3" s="3"/>
      <c r="E3" s="3"/>
      <c r="F3" s="3"/>
      <c r="G3" s="3"/>
      <c r="H3" s="7" t="s">
        <v>0</v>
      </c>
    </row>
    <row r="4" spans="1:8" s="8" customFormat="1" ht="44.25" customHeight="1">
      <c r="A4" s="32" t="s">
        <v>1</v>
      </c>
      <c r="B4" s="33" t="s">
        <v>2</v>
      </c>
      <c r="C4" s="33" t="s">
        <v>3</v>
      </c>
      <c r="D4" s="22" t="s">
        <v>11</v>
      </c>
      <c r="E4" s="34" t="s">
        <v>25</v>
      </c>
      <c r="F4" s="35"/>
      <c r="G4" s="36"/>
      <c r="H4" s="32" t="s">
        <v>27</v>
      </c>
    </row>
    <row r="5" spans="1:8" s="8" customFormat="1" ht="85.5" customHeight="1">
      <c r="A5" s="32"/>
      <c r="B5" s="33"/>
      <c r="C5" s="33"/>
      <c r="D5" s="28" t="s">
        <v>24</v>
      </c>
      <c r="E5" s="21" t="s">
        <v>7</v>
      </c>
      <c r="F5" s="28" t="s">
        <v>26</v>
      </c>
      <c r="G5" s="21" t="s">
        <v>8</v>
      </c>
      <c r="H5" s="32"/>
    </row>
    <row r="6" spans="1:8" ht="15" hidden="1" customHeight="1">
      <c r="A6" s="9">
        <v>1</v>
      </c>
      <c r="B6" s="10">
        <v>2</v>
      </c>
      <c r="C6" s="10"/>
      <c r="D6" s="10"/>
      <c r="E6" s="10"/>
      <c r="F6" s="10"/>
      <c r="G6" s="10"/>
      <c r="H6" s="10"/>
    </row>
    <row r="7" spans="1:8" ht="15" customHeight="1">
      <c r="A7" s="9"/>
      <c r="B7" s="10"/>
      <c r="C7" s="10"/>
      <c r="D7" s="10"/>
      <c r="E7" s="10"/>
      <c r="F7" s="10"/>
      <c r="G7" s="10"/>
      <c r="H7" s="10"/>
    </row>
    <row r="8" spans="1:8" ht="18.75">
      <c r="A8" s="11"/>
      <c r="B8" s="19" t="s">
        <v>6</v>
      </c>
      <c r="C8" s="13">
        <v>100000000</v>
      </c>
      <c r="D8" s="14">
        <f>D31</f>
        <v>223.5</v>
      </c>
      <c r="E8" s="14">
        <f>SUM(E9:E30)</f>
        <v>6546.3</v>
      </c>
      <c r="F8" s="14">
        <f>F31</f>
        <v>386.5</v>
      </c>
      <c r="G8" s="14">
        <f t="shared" ref="G8:G31" si="0">F8/E8*100</f>
        <v>5.9040984983884028</v>
      </c>
      <c r="H8" s="14">
        <f>F8/D8*100</f>
        <v>172.93064876957493</v>
      </c>
    </row>
    <row r="9" spans="1:8" ht="18.75">
      <c r="A9" s="25"/>
      <c r="B9" s="20" t="s">
        <v>15</v>
      </c>
      <c r="C9" s="15">
        <v>1100010020</v>
      </c>
      <c r="D9" s="16">
        <v>5</v>
      </c>
      <c r="E9" s="16">
        <v>0</v>
      </c>
      <c r="F9" s="16">
        <v>0</v>
      </c>
      <c r="G9" s="14"/>
      <c r="H9" s="14">
        <f t="shared" ref="H9:H20" si="1">F9/D9*100</f>
        <v>0</v>
      </c>
    </row>
    <row r="10" spans="1:8" ht="18.75">
      <c r="A10" s="23"/>
      <c r="B10" s="20" t="s">
        <v>16</v>
      </c>
      <c r="C10" s="15">
        <v>1100010050</v>
      </c>
      <c r="D10" s="16"/>
      <c r="E10" s="16">
        <v>3</v>
      </c>
      <c r="F10" s="16">
        <v>3</v>
      </c>
      <c r="G10" s="14">
        <f t="shared" si="0"/>
        <v>100</v>
      </c>
      <c r="H10" s="14"/>
    </row>
    <row r="11" spans="1:8" ht="18.75">
      <c r="A11" s="23" t="s">
        <v>4</v>
      </c>
      <c r="B11" s="20" t="s">
        <v>17</v>
      </c>
      <c r="C11" s="26">
        <v>1100010060</v>
      </c>
      <c r="D11" s="16"/>
      <c r="E11" s="16">
        <v>6</v>
      </c>
      <c r="F11" s="16">
        <v>0</v>
      </c>
      <c r="G11" s="14">
        <f t="shared" si="0"/>
        <v>0</v>
      </c>
      <c r="H11" s="14"/>
    </row>
    <row r="12" spans="1:8" ht="18.75">
      <c r="A12" s="23"/>
      <c r="B12" s="20" t="s">
        <v>19</v>
      </c>
      <c r="C12" s="26">
        <v>1120005010</v>
      </c>
      <c r="D12" s="16"/>
      <c r="E12" s="16">
        <v>95.5</v>
      </c>
      <c r="F12" s="16">
        <v>25</v>
      </c>
      <c r="G12" s="14">
        <f t="shared" si="0"/>
        <v>26.178010471204189</v>
      </c>
      <c r="H12" s="14"/>
    </row>
    <row r="13" spans="1:8" ht="18.75">
      <c r="A13" s="23"/>
      <c r="B13" s="20" t="s">
        <v>18</v>
      </c>
      <c r="C13" s="26">
        <v>1120005020</v>
      </c>
      <c r="D13" s="16"/>
      <c r="E13" s="16"/>
      <c r="F13" s="16"/>
      <c r="G13" s="14"/>
      <c r="H13" s="14"/>
    </row>
    <row r="14" spans="1:8" ht="18.75">
      <c r="A14" s="23"/>
      <c r="B14" s="24" t="s">
        <v>20</v>
      </c>
      <c r="C14" s="26">
        <v>1120005090</v>
      </c>
      <c r="D14" s="16">
        <v>0</v>
      </c>
      <c r="E14" s="16">
        <v>60</v>
      </c>
      <c r="F14" s="16">
        <v>50.4</v>
      </c>
      <c r="G14" s="14">
        <f t="shared" si="0"/>
        <v>84</v>
      </c>
      <c r="H14" s="14"/>
    </row>
    <row r="15" spans="1:8" ht="18.75">
      <c r="A15" s="23"/>
      <c r="B15" s="20" t="s">
        <v>9</v>
      </c>
      <c r="C15" s="26">
        <v>1120805070</v>
      </c>
      <c r="D15" s="16">
        <f>D16+D17</f>
        <v>156.4</v>
      </c>
      <c r="E15" s="16"/>
      <c r="F15" s="16">
        <v>0</v>
      </c>
      <c r="G15" s="14"/>
      <c r="H15" s="14">
        <f t="shared" si="1"/>
        <v>0</v>
      </c>
    </row>
    <row r="16" spans="1:8" ht="18.75">
      <c r="A16" s="23"/>
      <c r="B16" s="20" t="s">
        <v>21</v>
      </c>
      <c r="C16" s="26">
        <v>1120805071</v>
      </c>
      <c r="D16" s="16">
        <v>151.1</v>
      </c>
      <c r="E16" s="16">
        <v>272</v>
      </c>
      <c r="F16" s="16">
        <v>163.1</v>
      </c>
      <c r="G16" s="14">
        <f t="shared" si="0"/>
        <v>59.963235294117645</v>
      </c>
      <c r="H16" s="14">
        <f t="shared" si="1"/>
        <v>107.94176042356057</v>
      </c>
    </row>
    <row r="17" spans="1:8" ht="18.75">
      <c r="A17" s="23"/>
      <c r="B17" s="20" t="s">
        <v>22</v>
      </c>
      <c r="C17" s="26">
        <v>1120805072</v>
      </c>
      <c r="D17" s="16">
        <v>5.3</v>
      </c>
      <c r="E17" s="16">
        <v>14</v>
      </c>
      <c r="F17" s="16">
        <v>4.4000000000000004</v>
      </c>
      <c r="G17" s="14">
        <f t="shared" si="0"/>
        <v>31.428571428571434</v>
      </c>
      <c r="H17" s="14">
        <f t="shared" si="1"/>
        <v>83.018867924528323</v>
      </c>
    </row>
    <row r="18" spans="1:8" ht="18.75">
      <c r="A18" s="23"/>
      <c r="B18" s="20" t="s">
        <v>10</v>
      </c>
      <c r="C18" s="26">
        <v>1140210040</v>
      </c>
      <c r="D18" s="16">
        <v>4.5</v>
      </c>
      <c r="E18" s="16">
        <v>88</v>
      </c>
      <c r="F18" s="16">
        <v>4.5</v>
      </c>
      <c r="G18" s="14">
        <f t="shared" si="0"/>
        <v>5.1136363636363642</v>
      </c>
      <c r="H18" s="14">
        <f t="shared" si="1"/>
        <v>100</v>
      </c>
    </row>
    <row r="19" spans="1:8" ht="18.75">
      <c r="A19" s="23"/>
      <c r="B19" s="20" t="s">
        <v>28</v>
      </c>
      <c r="C19" s="26">
        <v>1140410010</v>
      </c>
      <c r="D19" s="16"/>
      <c r="E19" s="16">
        <v>53</v>
      </c>
      <c r="F19" s="16">
        <v>21</v>
      </c>
      <c r="G19" s="14">
        <f t="shared" si="0"/>
        <v>39.622641509433961</v>
      </c>
      <c r="H19" s="14"/>
    </row>
    <row r="20" spans="1:8" ht="18.75">
      <c r="A20" s="23"/>
      <c r="B20" s="20" t="s">
        <v>14</v>
      </c>
      <c r="C20" s="26">
        <v>1170000010</v>
      </c>
      <c r="D20" s="16">
        <v>47.6</v>
      </c>
      <c r="E20" s="16">
        <v>217</v>
      </c>
      <c r="F20" s="16">
        <v>55.1</v>
      </c>
      <c r="G20" s="14">
        <f t="shared" si="0"/>
        <v>25.391705069124427</v>
      </c>
      <c r="H20" s="14">
        <f t="shared" si="1"/>
        <v>115.75630252100839</v>
      </c>
    </row>
    <row r="21" spans="1:8" ht="37.5">
      <c r="A21" s="23"/>
      <c r="B21" s="20" t="s">
        <v>13</v>
      </c>
      <c r="C21" s="27" t="s">
        <v>12</v>
      </c>
      <c r="D21" s="16">
        <v>10</v>
      </c>
      <c r="E21" s="16"/>
      <c r="F21" s="16"/>
      <c r="G21" s="14"/>
      <c r="H21" s="14"/>
    </row>
    <row r="22" spans="1:8" ht="18.75">
      <c r="A22" s="23"/>
      <c r="B22" s="20" t="s">
        <v>30</v>
      </c>
      <c r="C22" s="27" t="s">
        <v>29</v>
      </c>
      <c r="D22" s="16"/>
      <c r="E22" s="16">
        <v>1265.5999999999999</v>
      </c>
      <c r="F22" s="16">
        <v>0</v>
      </c>
      <c r="G22" s="14">
        <f t="shared" si="0"/>
        <v>0</v>
      </c>
      <c r="H22" s="14"/>
    </row>
    <row r="23" spans="1:8" ht="18.75" customHeight="1">
      <c r="A23" s="23"/>
      <c r="B23" s="20" t="s">
        <v>31</v>
      </c>
      <c r="C23" s="27" t="s">
        <v>32</v>
      </c>
      <c r="D23" s="16"/>
      <c r="E23" s="16">
        <v>3090</v>
      </c>
      <c r="F23" s="16">
        <v>0</v>
      </c>
      <c r="G23" s="14">
        <f t="shared" si="0"/>
        <v>0</v>
      </c>
      <c r="H23" s="14"/>
    </row>
    <row r="24" spans="1:8" ht="18.75">
      <c r="A24" s="23"/>
      <c r="B24" s="20" t="s">
        <v>30</v>
      </c>
      <c r="C24" s="27" t="s">
        <v>33</v>
      </c>
      <c r="D24" s="16"/>
      <c r="E24" s="16">
        <v>100</v>
      </c>
      <c r="F24" s="16">
        <v>60</v>
      </c>
      <c r="G24" s="14">
        <f t="shared" si="0"/>
        <v>60</v>
      </c>
      <c r="H24" s="14"/>
    </row>
    <row r="25" spans="1:8" ht="18.75">
      <c r="A25" s="23"/>
      <c r="B25" s="20" t="s">
        <v>30</v>
      </c>
      <c r="C25" s="27" t="s">
        <v>34</v>
      </c>
      <c r="D25" s="16"/>
      <c r="E25" s="16">
        <v>50</v>
      </c>
      <c r="F25" s="16">
        <v>0</v>
      </c>
      <c r="G25" s="14">
        <f t="shared" si="0"/>
        <v>0</v>
      </c>
      <c r="H25" s="14"/>
    </row>
    <row r="26" spans="1:8" ht="39.75" customHeight="1">
      <c r="A26" s="23"/>
      <c r="B26" s="20" t="s">
        <v>39</v>
      </c>
      <c r="C26" s="30" t="s">
        <v>38</v>
      </c>
      <c r="D26" s="16"/>
      <c r="E26" s="16">
        <v>699.7</v>
      </c>
      <c r="F26" s="16">
        <v>0</v>
      </c>
      <c r="G26" s="14">
        <f t="shared" si="0"/>
        <v>0</v>
      </c>
      <c r="H26" s="14"/>
    </row>
    <row r="27" spans="1:8" ht="39.75" customHeight="1">
      <c r="A27" s="23"/>
      <c r="B27" s="20" t="s">
        <v>35</v>
      </c>
      <c r="C27" s="29" t="s">
        <v>45</v>
      </c>
      <c r="D27" s="16"/>
      <c r="E27" s="16">
        <v>150</v>
      </c>
      <c r="F27" s="16">
        <v>0</v>
      </c>
      <c r="G27" s="14">
        <f t="shared" si="0"/>
        <v>0</v>
      </c>
      <c r="H27" s="14"/>
    </row>
    <row r="28" spans="1:8" ht="59.25" customHeight="1">
      <c r="A28" s="23"/>
      <c r="B28" s="20" t="s">
        <v>40</v>
      </c>
      <c r="C28" s="29" t="s">
        <v>41</v>
      </c>
      <c r="D28" s="16"/>
      <c r="E28" s="16">
        <v>222.2</v>
      </c>
      <c r="F28" s="16">
        <v>0</v>
      </c>
      <c r="G28" s="14">
        <f t="shared" si="0"/>
        <v>0</v>
      </c>
      <c r="H28" s="14"/>
    </row>
    <row r="29" spans="1:8" ht="44.25" customHeight="1">
      <c r="A29" s="23"/>
      <c r="B29" s="20" t="s">
        <v>36</v>
      </c>
      <c r="C29" s="27" t="s">
        <v>43</v>
      </c>
      <c r="D29" s="16" t="s">
        <v>42</v>
      </c>
      <c r="E29" s="16">
        <v>30.3</v>
      </c>
      <c r="F29" s="16">
        <v>0</v>
      </c>
      <c r="G29" s="14">
        <f t="shared" si="0"/>
        <v>0</v>
      </c>
      <c r="H29" s="14"/>
    </row>
    <row r="30" spans="1:8" ht="56.25">
      <c r="A30" s="23"/>
      <c r="B30" s="20" t="s">
        <v>37</v>
      </c>
      <c r="C30" s="27" t="s">
        <v>44</v>
      </c>
      <c r="D30" s="16"/>
      <c r="E30" s="16">
        <v>130</v>
      </c>
      <c r="F30" s="16">
        <v>0</v>
      </c>
      <c r="G30" s="14">
        <f t="shared" si="0"/>
        <v>0</v>
      </c>
      <c r="H30" s="14"/>
    </row>
    <row r="31" spans="1:8" ht="18.75">
      <c r="A31" s="11"/>
      <c r="B31" s="12" t="s">
        <v>5</v>
      </c>
      <c r="C31" s="13"/>
      <c r="D31" s="17">
        <f>D9+D10+D11+D12+D13+D14+D15+D18+D20+D21</f>
        <v>223.5</v>
      </c>
      <c r="E31" s="17">
        <f>SUM(E9:E30)</f>
        <v>6546.3</v>
      </c>
      <c r="F31" s="17">
        <f>SUM(F9:F30)</f>
        <v>386.5</v>
      </c>
      <c r="G31" s="14">
        <f t="shared" si="0"/>
        <v>5.9040984983884028</v>
      </c>
      <c r="H31" s="14">
        <f t="shared" ref="H31" si="2">F31/D31*100</f>
        <v>172.93064876957493</v>
      </c>
    </row>
  </sheetData>
  <autoFilter ref="A6:H13"/>
  <mergeCells count="6">
    <mergeCell ref="A2:H2"/>
    <mergeCell ref="A4:A5"/>
    <mergeCell ref="B4:B5"/>
    <mergeCell ref="C4:C5"/>
    <mergeCell ref="H4:H5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1</cp:lastModifiedBy>
  <cp:lastPrinted>2017-04-13T07:41:30Z</cp:lastPrinted>
  <dcterms:created xsi:type="dcterms:W3CDTF">2015-11-03T08:48:51Z</dcterms:created>
  <dcterms:modified xsi:type="dcterms:W3CDTF">2022-11-16T05:07:23Z</dcterms:modified>
</cp:coreProperties>
</file>